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544"/>
  </bookViews>
  <sheets>
    <sheet name="Arkusz1" sheetId="1" r:id="rId1"/>
    <sheet name="Arkusz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<sst xmlns="http://schemas.openxmlformats.org/spreadsheetml/2006/main" count="85" uniqueCount="57">
  <si>
    <t>SPRAWOZDANIE Z REALIZACJI GMINNEGO PROGRAMU PROFILAKTYKI I ROZWIĄZYWANIA PROBLEMÓW ALKOHOLOWYCH I NARKOMANII ZA ROK 2025</t>
  </si>
  <si>
    <t>Nazwa zadania</t>
  </si>
  <si>
    <t>Instytucja i osoby realizujące</t>
  </si>
  <si>
    <t>Koszt zadania</t>
  </si>
  <si>
    <t>Ze środków na profilaktykę alkoholową</t>
  </si>
  <si>
    <t>Wykonanie procentowe</t>
  </si>
  <si>
    <t>Ze środków na profilaktykę narkotykową</t>
  </si>
  <si>
    <t>ZWIĘKSZENIE DOSTĘPNOŚCI POMOCY TERAPEUTYCZNEJ I REHABILITACYJNEJ DLA OSÓB UZALEŻNIONYCH OD ALKOHOLU I NARKOMANII, UDZIELENIE RODZINOM POMOCY PSYCHOLOGICZNEJ I PRAWNEJ</t>
  </si>
  <si>
    <t>Zajęcia terepeutyczno - edukacyjne dla uzależnionych i współuzależnionych Program "After Care" - terapia indywidualna (stawka za godzinę 115 zł * 4 h w miesiącu + 150 zł dojazd)</t>
  </si>
  <si>
    <t xml:space="preserve">TERAPEUTA UZALEŻNIEŃ                               drugi i ostatni wtorek miesiąca                            16:00-18:00 </t>
  </si>
  <si>
    <t>-</t>
  </si>
  <si>
    <t>Zajęcia terepeutyczno - edukacyjne dla uzależnionych i współuzależnionych Program "After Care" - terapia grupowa  (stawka za godzinę 115 zł * 4 h w miesiącu + 150 zł dojazd)</t>
  </si>
  <si>
    <t xml:space="preserve">TERAPEUTA UZALEŻNIEŃ                               drugi i ostatni wtorek miesiąca                            18:00-20:00 </t>
  </si>
  <si>
    <t>Zajęcia treningowo edukacyjne, konsultacje dla uzależnionych i ich rodzin</t>
  </si>
  <si>
    <t>PSYCHOLOG                                                   każdy pierwszy piątek miesiąca          11:00 - 15:00</t>
  </si>
  <si>
    <t>Psycholog 1 700 zł za 5 godzin x 1 dyżury. Porady związane z problami dotyczącymi uzalezninia od środków psychoaktywnych</t>
  </si>
  <si>
    <t xml:space="preserve">PSYCHOLOG - dyżur dwa razy w miesiącu, szeroki zakres udzielanej pomocy                                               </t>
  </si>
  <si>
    <t>SUMA:</t>
  </si>
  <si>
    <t>PROWADZENIE PROFILAKTYCZNEJ DZIAŁALNOŚCI INFORMACYJNEJ I EDUKACYJNEJ W ZAKRESIE ROZWIĄZYWANIA PROBLEMÓW ALKOHOLOWYCH I PRZECIWDZIAŁANIA NARKOMANII, W SZCZEGÓLNOŚCI DLA DZIECI I MŁODZIEŻY, W TYM PROWADZENIE ZAJĘĆ POZALEKCYJNYCH</t>
  </si>
  <si>
    <t>Realizacja Programów Profilaktycznych w jednostkach oświatowych                                             (stawka za godzinę wynosi 35zł/, zajęcia odbywają się przez 36 tygodni, po 2/3 h tygodniowo)</t>
  </si>
  <si>
    <t>Szkoły</t>
  </si>
  <si>
    <t>Regionalne Centrum Profilaktyki Uzależnień dla Dzieci i Młodzieży w Rogoźnie - dofinansowanie kosztów transportu dla dzieci z dwóch szkół</t>
  </si>
  <si>
    <t xml:space="preserve"> Szkoły,  Gminna Komisja ds. Profilaktyki i Rozwiązywania Problemów Alkoholowych</t>
  </si>
  <si>
    <t>Diagnoza lokalnych zagrożeń</t>
  </si>
  <si>
    <t>Firma zewntrzna</t>
  </si>
  <si>
    <t>WSPOMAGANIE DZIAŁALNOŚCI INSTYTUCJI, STOWARZYSZEŃ  I OSÓB FIZYCZNYCH, SŁUŻĄCEJ ROZWIĄZYWANIU PROBLEMOW ALKOHOLOWYCH I NARKOTYKOWYCH</t>
  </si>
  <si>
    <t>Ogłoszenie w szkołach konkursy na hasło profilaktyczne, zakup gadżetów sublimowanych wybranym hasłem profilaktycznym, rozdysponowane przez funkcjonariuszy policji podczas pogadanek prewencyjnych</t>
  </si>
  <si>
    <t>policja, szkoła</t>
  </si>
  <si>
    <t>Zakup multi testów narkotykowych -20 szt</t>
  </si>
  <si>
    <t>kurator zawodowy, GKRPA</t>
  </si>
  <si>
    <t>PODEJMOWANIE INTERWENCJI W ZWIĄZKU Z NARUSZENIEM PRZEPISÓW OKREŚLONYCH W ART. 13 I 15 (REKLAMA I SPRZEDAŻ ALKOHOLU)</t>
  </si>
  <si>
    <t xml:space="preserve"> Kontrola pkt. sprzedaży - 8 pkt</t>
  </si>
  <si>
    <t xml:space="preserve">     Gminna Komisja ds. Profilaktyki i Rozwiązywania Problemów Alkoholowych</t>
  </si>
  <si>
    <t>DZIAŁALNOŚĆ GMINNEJ KOMISJI ROZWIĄZYWANIA PROBLEMÓW ALKOHOLOWYCH</t>
  </si>
  <si>
    <t>Wynagrodzenie pełnomocnika</t>
  </si>
  <si>
    <t>Pełnomocnik</t>
  </si>
  <si>
    <t>Posiedzenia Komisji - 12 posiedzeń</t>
  </si>
  <si>
    <t>Opinie biegłych - 5 osóby*330-psycholog 330-psychiatra</t>
  </si>
  <si>
    <t>Biegli sądowi: psycholog i psychiatra</t>
  </si>
  <si>
    <t>Czasopisma, literatura specjalistyczna, materiały edukacyjne</t>
  </si>
  <si>
    <t>Utrzymanie ośrodka, w tym:</t>
  </si>
  <si>
    <t>telefon 36,90*12</t>
  </si>
  <si>
    <t>śr. czystości</t>
  </si>
  <si>
    <t>art. gosp., drobne wyposażenie, remont elektryki</t>
  </si>
  <si>
    <t>mat. biurowe</t>
  </si>
  <si>
    <t>Delegacje</t>
  </si>
  <si>
    <t xml:space="preserve">Szkolenie sprzedawców </t>
  </si>
  <si>
    <t>Sprzedawcy, członkowie GKRPA</t>
  </si>
  <si>
    <t xml:space="preserve">Szkolenia Członków Komisji </t>
  </si>
  <si>
    <t>Członkowie GKRPA</t>
  </si>
  <si>
    <t>ZADANIA FINANSOWANE ZE ŚRODKÓW POCHODZĄCYCH Z OPŁAT ZA SPRZEDAŻ NAPOJÓW ALKOHOLOWYCH W OPAKOWANIACH JEDNOSTKOWYCH O ILOŚCI NOMINALNEJ NIE PRZEKRACZAJACEJ 300 ML - ART.92 UST 11 USTAWY O WYCHOWANIU W TRZEŹWOŚCI I PRZECIWDZIAŁANIU ALKOHOLIZMOWI</t>
  </si>
  <si>
    <t>PIKNIK TRZEŹWOŚCIOWY</t>
  </si>
  <si>
    <t xml:space="preserve"> Gminna Komisja ds. Profilaktyki i Rozwiazywania Problemów Alkoholowych, Wspolnota AA, Sołtys Kwiejc Nowych </t>
  </si>
  <si>
    <t>Psycholog 1 700 zł za 5 godzin x 1 dyżury. Porady związane z problami dotyczącymi uzalezninia od alkoholu</t>
  </si>
  <si>
    <t xml:space="preserve">PSYCHOLOG - dyżur dwa razy w miesiącu, szeroki zakres udzielanej pomocy      </t>
  </si>
  <si>
    <t>Warsztaty profilaktyczne Dopalacze. Zażyjesz - przepadniesz.</t>
  </si>
  <si>
    <t>Firma zewnętrzna, Szkoły Podstawowe, Gminna Komisja ds. Profilaktyki i Rozwiazywania Problemów Alkoholowych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</si>
</sst>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\ _z_ł_-;\-* #,##0.00\ _z_ł_-;_-* &quot;-&quot;??\ _z_ł_-;_-@_-"/>
    <numFmt numFmtId="177" formatCode="_ * #,##0_ ;_ * \-#,##0_ ;_ * &quot;-&quot;_ ;_ @_ "/>
    <numFmt numFmtId="178" formatCode="#,##0.00_ "/>
  </numFmts>
  <fonts count="32">
    <font>
      <sz val="11"/>
      <color theme="1"/>
      <name val="Calibri"/>
      <charset val="238"/>
      <scheme val="minor"/>
    </font>
    <font>
      <b/>
      <sz val="11"/>
      <color theme="1"/>
      <name val="Times New Roman"/>
      <charset val="238"/>
    </font>
    <font>
      <b/>
      <sz val="10"/>
      <color theme="1"/>
      <name val="Times New Roman"/>
      <charset val="238"/>
    </font>
    <font>
      <sz val="10"/>
      <color theme="1"/>
      <name val="Times New Roman"/>
      <charset val="238"/>
    </font>
    <font>
      <sz val="10"/>
      <color theme="1" tint="0.0499893185216834"/>
      <name val="Times New Roman"/>
      <charset val="238"/>
    </font>
    <font>
      <b/>
      <sz val="12"/>
      <color rgb="FF000000"/>
      <name val="Times New Roman"/>
      <charset val="238"/>
    </font>
    <font>
      <b/>
      <sz val="10"/>
      <color theme="1" tint="0.0499893185216834"/>
      <name val="Times New Roman"/>
      <charset val="238"/>
    </font>
    <font>
      <b/>
      <sz val="12"/>
      <color theme="1"/>
      <name val="Times New Roman"/>
      <charset val="238"/>
    </font>
    <font>
      <sz val="11"/>
      <color theme="1"/>
      <name val="Times New Roman"/>
      <charset val="238"/>
    </font>
    <font>
      <b/>
      <sz val="14"/>
      <color theme="1"/>
      <name val="Times New Roman"/>
      <charset val="238"/>
    </font>
    <font>
      <sz val="14"/>
      <color theme="1"/>
      <name val="Times New Roman"/>
      <charset val="238"/>
    </font>
    <font>
      <sz val="18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8" applyNumberFormat="0" applyAlignment="0" applyProtection="0">
      <alignment vertical="center"/>
    </xf>
    <xf numFmtId="0" fontId="22" fillId="8" borderId="19" applyNumberFormat="0" applyAlignment="0" applyProtection="0">
      <alignment vertical="center"/>
    </xf>
    <xf numFmtId="0" fontId="23" fillId="8" borderId="18" applyNumberFormat="0" applyAlignment="0" applyProtection="0">
      <alignment vertical="center"/>
    </xf>
    <xf numFmtId="0" fontId="24" fillId="9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39" fontId="2" fillId="3" borderId="1" xfId="0" applyNumberFormat="1" applyFont="1" applyFill="1" applyBorder="1" applyAlignment="1">
      <alignment horizontal="right" vertical="center" wrapText="1"/>
    </xf>
    <xf numFmtId="10" fontId="2" fillId="3" borderId="1" xfId="0" applyNumberFormat="1" applyFont="1" applyFill="1" applyBorder="1" applyAlignment="1">
      <alignment horizontal="right" vertical="center" wrapText="1"/>
    </xf>
    <xf numFmtId="39" fontId="2" fillId="3" borderId="3" xfId="0" applyNumberFormat="1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right" vertical="center" wrapText="1"/>
    </xf>
    <xf numFmtId="39" fontId="2" fillId="4" borderId="1" xfId="0" applyNumberFormat="1" applyFont="1" applyFill="1" applyBorder="1" applyAlignment="1">
      <alignment horizontal="right" vertical="center" wrapText="1"/>
    </xf>
    <xf numFmtId="10" fontId="2" fillId="4" borderId="1" xfId="0" applyNumberFormat="1" applyFont="1" applyFill="1" applyBorder="1" applyAlignment="1">
      <alignment horizontal="right" vertical="center" wrapText="1"/>
    </xf>
    <xf numFmtId="39" fontId="2" fillId="4" borderId="3" xfId="0" applyNumberFormat="1" applyFont="1" applyFill="1" applyBorder="1" applyAlignment="1">
      <alignment horizontal="right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4" fontId="6" fillId="3" borderId="9" xfId="0" applyNumberFormat="1" applyFont="1" applyFill="1" applyBorder="1" applyAlignment="1">
      <alignment horizontal="right" vertical="center" wrapText="1"/>
    </xf>
    <xf numFmtId="10" fontId="6" fillId="3" borderId="9" xfId="0" applyNumberFormat="1" applyFont="1" applyFill="1" applyBorder="1" applyAlignment="1">
      <alignment horizontal="right" vertical="center" wrapText="1"/>
    </xf>
    <xf numFmtId="4" fontId="6" fillId="3" borderId="3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6" fillId="3" borderId="10" xfId="0" applyNumberFormat="1" applyFont="1" applyFill="1" applyBorder="1" applyAlignment="1">
      <alignment horizontal="right" vertical="center" wrapText="1"/>
    </xf>
    <xf numFmtId="10" fontId="6" fillId="3" borderId="10" xfId="0" applyNumberFormat="1" applyFont="1" applyFill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4" fontId="2" fillId="3" borderId="3" xfId="0" applyNumberFormat="1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178" fontId="2" fillId="3" borderId="1" xfId="0" applyNumberFormat="1" applyFont="1" applyFill="1" applyBorder="1" applyAlignment="1">
      <alignment horizontal="right" vertical="center" wrapText="1"/>
    </xf>
    <xf numFmtId="178" fontId="2" fillId="3" borderId="3" xfId="0" applyNumberFormat="1" applyFont="1" applyFill="1" applyBorder="1" applyAlignment="1">
      <alignment horizontal="right" vertical="center" wrapText="1"/>
    </xf>
    <xf numFmtId="178" fontId="1" fillId="3" borderId="1" xfId="0" applyNumberFormat="1" applyFont="1" applyFill="1" applyBorder="1" applyAlignment="1">
      <alignment horizontal="right" vertical="center" wrapText="1"/>
    </xf>
    <xf numFmtId="178" fontId="1" fillId="3" borderId="3" xfId="0" applyNumberFormat="1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center" vertical="center" wrapText="1"/>
    </xf>
    <xf numFmtId="178" fontId="3" fillId="4" borderId="1" xfId="0" applyNumberFormat="1" applyFont="1" applyFill="1" applyBorder="1" applyAlignment="1">
      <alignment horizontal="right" vertical="center" wrapText="1"/>
    </xf>
    <xf numFmtId="10" fontId="3" fillId="4" borderId="1" xfId="0" applyNumberFormat="1" applyFont="1" applyFill="1" applyBorder="1" applyAlignment="1">
      <alignment horizontal="right" vertical="center" wrapText="1"/>
    </xf>
    <xf numFmtId="178" fontId="8" fillId="4" borderId="1" xfId="0" applyNumberFormat="1" applyFont="1" applyFill="1" applyBorder="1" applyAlignment="1">
      <alignment horizontal="right" vertical="center" wrapText="1"/>
    </xf>
    <xf numFmtId="178" fontId="8" fillId="4" borderId="3" xfId="0" applyNumberFormat="1" applyFon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horizontal="center" vertical="center" wrapText="1"/>
    </xf>
    <xf numFmtId="178" fontId="2" fillId="4" borderId="1" xfId="0" applyNumberFormat="1" applyFont="1" applyFill="1" applyBorder="1" applyAlignment="1">
      <alignment horizontal="right" vertical="center" wrapText="1"/>
    </xf>
    <xf numFmtId="178" fontId="2" fillId="4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178" fontId="1" fillId="2" borderId="1" xfId="0" applyNumberFormat="1" applyFont="1" applyFill="1" applyBorder="1" applyAlignment="1">
      <alignment horizontal="right" vertical="center" wrapText="1"/>
    </xf>
    <xf numFmtId="10" fontId="1" fillId="2" borderId="1" xfId="0" applyNumberFormat="1" applyFont="1" applyFill="1" applyBorder="1" applyAlignment="1">
      <alignment horizontal="right" vertical="center" wrapText="1"/>
    </xf>
    <xf numFmtId="178" fontId="1" fillId="2" borderId="3" xfId="0" applyNumberFormat="1" applyFont="1" applyFill="1" applyBorder="1" applyAlignment="1">
      <alignment horizontal="right" vertical="center" wrapText="1"/>
    </xf>
    <xf numFmtId="4" fontId="1" fillId="0" borderId="13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176" fontId="1" fillId="0" borderId="1" xfId="1" applyFont="1" applyBorder="1" applyAlignment="1">
      <alignment horizontal="center" vertical="center" wrapText="1"/>
    </xf>
    <xf numFmtId="176" fontId="1" fillId="0" borderId="0" xfId="1" applyFont="1" applyBorder="1" applyAlignment="1">
      <alignment horizontal="center" vertical="center" wrapText="1"/>
    </xf>
    <xf numFmtId="4" fontId="2" fillId="3" borderId="9" xfId="0" applyNumberFormat="1" applyFont="1" applyFill="1" applyBorder="1" applyAlignment="1">
      <alignment horizontal="right" vertical="center" wrapText="1"/>
    </xf>
    <xf numFmtId="4" fontId="2" fillId="4" borderId="0" xfId="0" applyNumberFormat="1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4" borderId="0" xfId="0" applyNumberFormat="1" applyFont="1" applyFill="1" applyAlignment="1">
      <alignment horizontal="right" vertical="center" wrapText="1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1" fillId="0" borderId="14" xfId="0" applyFont="1" applyBorder="1" applyAlignment="1">
      <alignment horizontal="center" vertical="center" wrapText="1"/>
    </xf>
    <xf numFmtId="39" fontId="0" fillId="0" borderId="0" xfId="0" applyNumberFormat="1"/>
    <xf numFmtId="0" fontId="5" fillId="5" borderId="14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4" fontId="9" fillId="4" borderId="0" xfId="0" applyNumberFormat="1" applyFont="1" applyFill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178" fontId="0" fillId="0" borderId="0" xfId="0" applyNumberFormat="1"/>
    <xf numFmtId="10" fontId="1" fillId="3" borderId="1" xfId="0" applyNumberFormat="1" applyFont="1" applyFill="1" applyBorder="1" applyAlignment="1">
      <alignment horizontal="right" vertical="center" wrapText="1"/>
    </xf>
    <xf numFmtId="10" fontId="8" fillId="4" borderId="1" xfId="0" applyNumberFormat="1" applyFont="1" applyFill="1" applyBorder="1" applyAlignment="1">
      <alignment horizontal="right" vertical="center" wrapText="1"/>
    </xf>
    <xf numFmtId="4" fontId="7" fillId="4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4" fontId="10" fillId="4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" fontId="7" fillId="0" borderId="0" xfId="0" applyNumberFormat="1" applyFont="1"/>
  </cellXfs>
  <cellStyles count="50">
    <cellStyle name="Normalny" xfId="0" builtinId="0"/>
    <cellStyle name="Dziesiętny" xfId="1" builtinId="3"/>
    <cellStyle name="Walutowy" xfId="2" builtinId="4"/>
    <cellStyle name="Procentowy" xfId="3" builtinId="5"/>
    <cellStyle name="Przecinek [0]" xfId="4" builtinId="6"/>
    <cellStyle name="Waluta [0]" xfId="5" builtinId="7"/>
    <cellStyle name="Hiperłącze" xfId="6" builtinId="8"/>
    <cellStyle name="Użyte hiperłącze" xfId="7" builtinId="9"/>
    <cellStyle name="Uwaga" xfId="8" builtinId="10"/>
    <cellStyle name="Tekst ostrzeżenia" xfId="9" builtinId="11"/>
    <cellStyle name="Tytuł" xfId="10" builtinId="15"/>
    <cellStyle name="Tekst objaśnienia" xfId="11" builtinId="53"/>
    <cellStyle name="Nagłówek 1" xfId="12" builtinId="16"/>
    <cellStyle name="Nagłówek 2" xfId="13" builtinId="17"/>
    <cellStyle name="Nagłówek 3" xfId="14" builtinId="18"/>
    <cellStyle name="Nagłówek 4" xfId="15" builtinId="19"/>
    <cellStyle name="Dane wejściowe" xfId="16" builtinId="20"/>
    <cellStyle name="Dane wyjściowe" xfId="17" builtinId="21"/>
    <cellStyle name="Obliczenia" xfId="18" builtinId="22"/>
    <cellStyle name="Komórka zaznaczona" xfId="19" builtinId="23"/>
    <cellStyle name="Komórka połączona" xfId="20" builtinId="24"/>
    <cellStyle name="Suma" xfId="21" builtinId="25"/>
    <cellStyle name="Dobre" xfId="22" builtinId="26"/>
    <cellStyle name="Złe" xfId="23" builtinId="27"/>
    <cellStyle name="Neutralne" xfId="24" builtinId="28"/>
    <cellStyle name="Akcent 1" xfId="25" builtinId="29"/>
    <cellStyle name="20% - Akcent 1" xfId="26" builtinId="30"/>
    <cellStyle name="40% - Akcent 1" xfId="27" builtinId="31"/>
    <cellStyle name="60% - Akcent 1" xfId="28" builtinId="32"/>
    <cellStyle name="Akcent 2" xfId="29" builtinId="33"/>
    <cellStyle name="20% - Akcent 2" xfId="30" builtinId="34"/>
    <cellStyle name="40% - Akcent 2" xfId="31" builtinId="35"/>
    <cellStyle name="60% - Akcent 2" xfId="32" builtinId="36"/>
    <cellStyle name="Akcent 3" xfId="33" builtinId="37"/>
    <cellStyle name="20% - Akcent 3" xfId="34" builtinId="38"/>
    <cellStyle name="40% - Akcent 3" xfId="35" builtinId="39"/>
    <cellStyle name="60% - Akcent 3" xfId="36" builtinId="40"/>
    <cellStyle name="Akcent 4" xfId="37" builtinId="41"/>
    <cellStyle name="20% - Akcent 4" xfId="38" builtinId="42"/>
    <cellStyle name="40% - Akcent 4" xfId="39" builtinId="43"/>
    <cellStyle name="60% - Akcent 4" xfId="40" builtinId="44"/>
    <cellStyle name="Akcent 5" xfId="41" builtinId="45"/>
    <cellStyle name="20% - Akcent 5" xfId="42" builtinId="46"/>
    <cellStyle name="40% - Akcent 5" xfId="43" builtinId="47"/>
    <cellStyle name="60% - Akcent 5" xfId="44" builtinId="48"/>
    <cellStyle name="Akcent 6" xfId="45" builtinId="49"/>
    <cellStyle name="20% - Akcent 6" xfId="46" builtinId="50"/>
    <cellStyle name="40% - Akcent 6" xfId="47" builtinId="51"/>
    <cellStyle name="60% - Akcent 6" xfId="48" builtinId="52"/>
    <cellStyle name="Dziesiętny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135"/>
  <sheetViews>
    <sheetView tabSelected="1" topLeftCell="A27" workbookViewId="0">
      <selection activeCell="G35" sqref="G35"/>
    </sheetView>
  </sheetViews>
  <sheetFormatPr defaultColWidth="9" defaultRowHeight="14.4"/>
  <cols>
    <col min="2" max="2" width="32.5740740740741" customWidth="1"/>
    <col min="3" max="3" width="24.7777777777778" customWidth="1"/>
    <col min="4" max="4" width="11.712962962963" customWidth="1"/>
    <col min="5" max="5" width="10.5740740740741" customWidth="1"/>
    <col min="6" max="6" width="10.7777777777778" style="1" customWidth="1"/>
    <col min="7" max="7" width="11" customWidth="1"/>
    <col min="8" max="8" width="11.4259259259259" customWidth="1"/>
    <col min="9" max="9" width="10.6666666666667" style="1" customWidth="1"/>
    <col min="10" max="10" width="14.287037037037" customWidth="1"/>
    <col min="11" max="11" width="10.712962962963"/>
  </cols>
  <sheetData>
    <row r="1" ht="41.25" customHeight="1" spans="2:9">
      <c r="B1" s="2" t="s">
        <v>0</v>
      </c>
      <c r="C1" s="2"/>
      <c r="D1" s="2"/>
      <c r="E1" s="2"/>
      <c r="F1" s="2"/>
      <c r="G1" s="2"/>
      <c r="H1" s="2"/>
      <c r="I1" s="2"/>
    </row>
    <row r="2" spans="2:9">
      <c r="B2" s="3" t="s">
        <v>1</v>
      </c>
      <c r="C2" s="3" t="s">
        <v>2</v>
      </c>
      <c r="D2" s="3" t="s">
        <v>3</v>
      </c>
      <c r="E2" s="3"/>
      <c r="F2" s="3"/>
      <c r="G2" s="3"/>
      <c r="H2" s="3"/>
      <c r="I2" s="3"/>
    </row>
    <row r="3" ht="36" customHeight="1" spans="2:9">
      <c r="B3" s="3"/>
      <c r="C3" s="3"/>
      <c r="D3" s="3" t="s">
        <v>4</v>
      </c>
      <c r="E3" s="3"/>
      <c r="F3" s="3" t="s">
        <v>5</v>
      </c>
      <c r="G3" s="3" t="s">
        <v>6</v>
      </c>
      <c r="H3" s="3"/>
      <c r="I3" s="3" t="s">
        <v>5</v>
      </c>
    </row>
    <row r="4" ht="21.75" customHeight="1" spans="2:9">
      <c r="B4" s="4"/>
      <c r="C4" s="5"/>
      <c r="D4" s="5"/>
      <c r="E4" s="5"/>
      <c r="F4" s="5"/>
      <c r="G4" s="5"/>
      <c r="H4" s="5"/>
      <c r="I4" s="5"/>
    </row>
    <row r="5" ht="54" customHeight="1" spans="2:9">
      <c r="B5" s="6" t="s">
        <v>7</v>
      </c>
      <c r="C5" s="7"/>
      <c r="D5" s="7"/>
      <c r="E5" s="7"/>
      <c r="F5" s="7"/>
      <c r="G5" s="7"/>
      <c r="H5" s="7"/>
      <c r="I5" s="73"/>
    </row>
    <row r="6" ht="72" customHeight="1" spans="2:9">
      <c r="B6" s="8" t="s">
        <v>8</v>
      </c>
      <c r="C6" s="9" t="s">
        <v>9</v>
      </c>
      <c r="D6" s="10">
        <v>7320</v>
      </c>
      <c r="E6" s="10">
        <v>7015</v>
      </c>
      <c r="F6" s="11">
        <f>E6/D6</f>
        <v>0.958333333333333</v>
      </c>
      <c r="G6" s="10">
        <v>0</v>
      </c>
      <c r="H6" s="12">
        <v>0</v>
      </c>
      <c r="I6" s="11" t="s">
        <v>10</v>
      </c>
    </row>
    <row r="7" ht="71.25" customHeight="1" spans="2:9">
      <c r="B7" s="13" t="s">
        <v>11</v>
      </c>
      <c r="C7" s="14" t="s">
        <v>12</v>
      </c>
      <c r="D7" s="10">
        <v>7320</v>
      </c>
      <c r="E7" s="10">
        <v>7015</v>
      </c>
      <c r="F7" s="11">
        <f>E7/D7</f>
        <v>0.958333333333333</v>
      </c>
      <c r="G7" s="10">
        <v>0</v>
      </c>
      <c r="H7" s="12">
        <v>0</v>
      </c>
      <c r="I7" s="11" t="s">
        <v>10</v>
      </c>
    </row>
    <row r="8" ht="74.1" customHeight="1" spans="2:9">
      <c r="B8" s="13" t="s">
        <v>13</v>
      </c>
      <c r="C8" s="14" t="s">
        <v>14</v>
      </c>
      <c r="D8" s="10">
        <v>10032</v>
      </c>
      <c r="E8" s="10">
        <v>10032</v>
      </c>
      <c r="F8" s="11">
        <f>E8/D8</f>
        <v>1</v>
      </c>
      <c r="G8" s="10">
        <v>0</v>
      </c>
      <c r="H8" s="12">
        <v>0</v>
      </c>
      <c r="I8" s="11" t="s">
        <v>10</v>
      </c>
    </row>
    <row r="9" ht="50.25" customHeight="1" spans="2:10">
      <c r="B9" s="15" t="s">
        <v>15</v>
      </c>
      <c r="C9" s="16" t="s">
        <v>16</v>
      </c>
      <c r="D9" s="10">
        <v>0</v>
      </c>
      <c r="E9" s="10">
        <v>0</v>
      </c>
      <c r="F9" s="11" t="s">
        <v>10</v>
      </c>
      <c r="G9" s="10">
        <v>20400</v>
      </c>
      <c r="H9" s="12">
        <v>20400</v>
      </c>
      <c r="I9" s="11">
        <f>H9/G9</f>
        <v>1</v>
      </c>
      <c r="J9" s="74"/>
    </row>
    <row r="10" ht="15.75" customHeight="1" spans="2:11">
      <c r="B10" s="17" t="s">
        <v>17</v>
      </c>
      <c r="C10" s="17"/>
      <c r="D10" s="18">
        <f>SUM(D6:D9)</f>
        <v>24672</v>
      </c>
      <c r="E10" s="18">
        <f>SUM(E6:E9)</f>
        <v>24062</v>
      </c>
      <c r="F10" s="19">
        <f>E10/D10</f>
        <v>0.975275616083009</v>
      </c>
      <c r="G10" s="18">
        <f>SUM(G6:G9)</f>
        <v>20400</v>
      </c>
      <c r="H10" s="20">
        <f>SUM(H6:H9)</f>
        <v>20400</v>
      </c>
      <c r="I10" s="19">
        <f>H10/G10</f>
        <v>1</v>
      </c>
      <c r="K10" s="74"/>
    </row>
    <row r="11" ht="51.75" customHeight="1" spans="2:9">
      <c r="B11" s="21" t="s">
        <v>18</v>
      </c>
      <c r="C11" s="22"/>
      <c r="D11" s="22"/>
      <c r="E11" s="22"/>
      <c r="F11" s="22"/>
      <c r="G11" s="22"/>
      <c r="H11" s="22"/>
      <c r="I11" s="75"/>
    </row>
    <row r="12" ht="13.5" customHeight="1" spans="2:12">
      <c r="B12" s="8" t="s">
        <v>19</v>
      </c>
      <c r="C12" s="23" t="s">
        <v>20</v>
      </c>
      <c r="D12" s="24">
        <v>6300</v>
      </c>
      <c r="E12" s="25">
        <v>3640</v>
      </c>
      <c r="F12" s="26">
        <f>E12/D12</f>
        <v>0.577777777777778</v>
      </c>
      <c r="G12" s="24">
        <v>6300</v>
      </c>
      <c r="H12" s="27">
        <v>3430</v>
      </c>
      <c r="I12" s="26">
        <f>H12/G12</f>
        <v>0.544444444444444</v>
      </c>
      <c r="J12" s="76"/>
      <c r="K12" s="76"/>
      <c r="L12" s="76"/>
    </row>
    <row r="13" ht="49.5" customHeight="1" spans="2:12">
      <c r="B13" s="13"/>
      <c r="C13" s="28"/>
      <c r="D13" s="24"/>
      <c r="E13" s="29"/>
      <c r="F13" s="30"/>
      <c r="G13" s="24"/>
      <c r="H13" s="27"/>
      <c r="I13" s="30"/>
      <c r="J13" s="77"/>
      <c r="K13" s="77"/>
      <c r="L13" s="77"/>
    </row>
    <row r="14" ht="43.5" customHeight="1" spans="2:12">
      <c r="B14" s="13" t="s">
        <v>21</v>
      </c>
      <c r="C14" s="14" t="s">
        <v>22</v>
      </c>
      <c r="D14" s="31">
        <v>3200</v>
      </c>
      <c r="E14" s="31">
        <v>0</v>
      </c>
      <c r="F14" s="11">
        <v>0</v>
      </c>
      <c r="G14" s="31">
        <v>800</v>
      </c>
      <c r="H14" s="32">
        <v>0</v>
      </c>
      <c r="I14" s="11">
        <v>0</v>
      </c>
      <c r="J14" s="77"/>
      <c r="K14" s="77"/>
      <c r="L14" s="77"/>
    </row>
    <row r="15" ht="43.5" customHeight="1" spans="2:12">
      <c r="B15" s="15" t="s">
        <v>23</v>
      </c>
      <c r="C15" s="33" t="s">
        <v>24</v>
      </c>
      <c r="D15" s="31">
        <v>5600</v>
      </c>
      <c r="E15" s="31">
        <v>5100</v>
      </c>
      <c r="F15" s="11">
        <v>1</v>
      </c>
      <c r="G15" s="31">
        <v>1400</v>
      </c>
      <c r="H15" s="32">
        <v>0</v>
      </c>
      <c r="I15" s="11">
        <f>H15/G15</f>
        <v>0</v>
      </c>
      <c r="J15" s="77"/>
      <c r="K15" s="77"/>
      <c r="L15" s="77"/>
    </row>
    <row r="16" ht="15.75" customHeight="1" spans="2:12">
      <c r="B16" s="17"/>
      <c r="C16" s="34"/>
      <c r="D16" s="35">
        <f>SUM(D12:D15)</f>
        <v>15100</v>
      </c>
      <c r="E16" s="35">
        <f>SUM(E12:E15)</f>
        <v>8740</v>
      </c>
      <c r="F16" s="19">
        <f>E16/D16</f>
        <v>0.578807947019868</v>
      </c>
      <c r="G16" s="35">
        <f>SUM(G12:G15)</f>
        <v>8500</v>
      </c>
      <c r="H16" s="35">
        <f>SUM(H12:H15)</f>
        <v>3430</v>
      </c>
      <c r="I16" s="19">
        <f>H16/G16</f>
        <v>0.403529411764706</v>
      </c>
      <c r="J16" s="77"/>
      <c r="K16" s="77"/>
      <c r="L16" s="77"/>
    </row>
    <row r="17" ht="49.5" customHeight="1" spans="2:9">
      <c r="B17" s="36" t="s">
        <v>25</v>
      </c>
      <c r="C17" s="37"/>
      <c r="D17" s="37"/>
      <c r="E17" s="37"/>
      <c r="F17" s="37"/>
      <c r="G17" s="37"/>
      <c r="H17" s="37"/>
      <c r="I17" s="78"/>
    </row>
    <row r="18" ht="81" customHeight="1" spans="2:10">
      <c r="B18" s="38" t="s">
        <v>26</v>
      </c>
      <c r="C18" s="39" t="s">
        <v>27</v>
      </c>
      <c r="D18" s="31">
        <v>0</v>
      </c>
      <c r="E18" s="31">
        <v>2952.42</v>
      </c>
      <c r="F18" s="11" t="s">
        <v>10</v>
      </c>
      <c r="G18" s="31">
        <v>0</v>
      </c>
      <c r="H18" s="32">
        <v>0</v>
      </c>
      <c r="I18" s="11">
        <v>0</v>
      </c>
      <c r="J18" s="79"/>
    </row>
    <row r="19" ht="17.25" customHeight="1" spans="2:10">
      <c r="B19" s="40" t="s">
        <v>28</v>
      </c>
      <c r="C19" s="41" t="s">
        <v>29</v>
      </c>
      <c r="D19" s="31">
        <v>0</v>
      </c>
      <c r="E19" s="31">
        <v>0</v>
      </c>
      <c r="F19" s="11" t="s">
        <v>10</v>
      </c>
      <c r="G19" s="31">
        <v>0</v>
      </c>
      <c r="H19" s="32">
        <v>438.2</v>
      </c>
      <c r="I19" s="11">
        <v>1</v>
      </c>
      <c r="J19" s="79"/>
    </row>
    <row r="20" ht="24" customHeight="1" spans="2:10">
      <c r="B20" s="17" t="s">
        <v>17</v>
      </c>
      <c r="C20" s="17"/>
      <c r="D20" s="35">
        <f>SUM(D18:D19)</f>
        <v>0</v>
      </c>
      <c r="E20" s="35">
        <f>SUM(E18:E19)</f>
        <v>2952.42</v>
      </c>
      <c r="F20" s="19" t="s">
        <v>10</v>
      </c>
      <c r="G20" s="35">
        <f>SUM(G18:G19)</f>
        <v>0</v>
      </c>
      <c r="H20" s="42">
        <f>SUM(H18:H19)</f>
        <v>438.2</v>
      </c>
      <c r="I20" s="19" t="s">
        <v>10</v>
      </c>
      <c r="J20" s="79"/>
    </row>
    <row r="21" ht="48.75" customHeight="1" spans="2:9">
      <c r="B21" s="6" t="s">
        <v>30</v>
      </c>
      <c r="C21" s="7"/>
      <c r="D21" s="7"/>
      <c r="E21" s="7"/>
      <c r="F21" s="7"/>
      <c r="G21" s="7"/>
      <c r="H21" s="7"/>
      <c r="I21" s="73"/>
    </row>
    <row r="22" ht="40.5" customHeight="1" spans="2:10">
      <c r="B22" s="40" t="s">
        <v>31</v>
      </c>
      <c r="C22" s="43" t="s">
        <v>32</v>
      </c>
      <c r="D22" s="31">
        <v>1000</v>
      </c>
      <c r="E22" s="31">
        <v>0</v>
      </c>
      <c r="F22" s="11">
        <f>E22/D22</f>
        <v>0</v>
      </c>
      <c r="G22" s="31">
        <v>0</v>
      </c>
      <c r="H22" s="32">
        <v>0</v>
      </c>
      <c r="I22" s="31" t="s">
        <v>10</v>
      </c>
      <c r="J22" s="79"/>
    </row>
    <row r="23" ht="30" customHeight="1" spans="2:10">
      <c r="B23" s="44" t="s">
        <v>33</v>
      </c>
      <c r="C23" s="45"/>
      <c r="D23" s="45"/>
      <c r="E23" s="45"/>
      <c r="F23" s="45"/>
      <c r="G23" s="45"/>
      <c r="H23" s="45"/>
      <c r="I23" s="80"/>
      <c r="J23" s="79"/>
    </row>
    <row r="24" ht="24.75" customHeight="1" spans="2:10">
      <c r="B24" s="40" t="s">
        <v>34</v>
      </c>
      <c r="C24" s="43" t="s">
        <v>35</v>
      </c>
      <c r="D24" s="46">
        <v>22500</v>
      </c>
      <c r="E24" s="46">
        <v>22447.32</v>
      </c>
      <c r="F24" s="11">
        <f t="shared" ref="F24:F29" si="0">E24/D24</f>
        <v>0.997658666666667</v>
      </c>
      <c r="G24" s="46">
        <v>0</v>
      </c>
      <c r="H24" s="47">
        <v>0</v>
      </c>
      <c r="I24" s="11" t="s">
        <v>10</v>
      </c>
      <c r="J24" s="79"/>
    </row>
    <row r="25" ht="40.5" customHeight="1" spans="2:11">
      <c r="B25" s="40" t="s">
        <v>36</v>
      </c>
      <c r="C25" s="43" t="s">
        <v>32</v>
      </c>
      <c r="D25" s="46">
        <v>35095</v>
      </c>
      <c r="E25" s="46">
        <v>33707.26</v>
      </c>
      <c r="F25" s="11">
        <f t="shared" si="0"/>
        <v>0.960457615044878</v>
      </c>
      <c r="G25" s="46">
        <v>0</v>
      </c>
      <c r="H25" s="47">
        <v>0</v>
      </c>
      <c r="I25" s="11" t="s">
        <v>10</v>
      </c>
      <c r="J25" s="79"/>
      <c r="K25" s="81"/>
    </row>
    <row r="26" ht="24" customHeight="1" spans="2:10">
      <c r="B26" s="40" t="s">
        <v>37</v>
      </c>
      <c r="C26" s="43" t="s">
        <v>38</v>
      </c>
      <c r="D26" s="46">
        <v>3300</v>
      </c>
      <c r="E26" s="46">
        <v>400</v>
      </c>
      <c r="F26" s="11">
        <f t="shared" si="0"/>
        <v>0.121212121212121</v>
      </c>
      <c r="G26" s="46">
        <v>0</v>
      </c>
      <c r="H26" s="47">
        <v>0</v>
      </c>
      <c r="I26" s="11" t="s">
        <v>10</v>
      </c>
      <c r="J26" s="79"/>
    </row>
    <row r="27" ht="39.75" customHeight="1" spans="2:10">
      <c r="B27" s="40" t="s">
        <v>39</v>
      </c>
      <c r="C27" s="43" t="s">
        <v>32</v>
      </c>
      <c r="D27" s="46">
        <v>300</v>
      </c>
      <c r="E27" s="46">
        <v>0</v>
      </c>
      <c r="F27" s="11">
        <f t="shared" si="0"/>
        <v>0</v>
      </c>
      <c r="G27" s="46">
        <v>200</v>
      </c>
      <c r="H27" s="47">
        <v>0</v>
      </c>
      <c r="I27" s="11">
        <f>H27/G27</f>
        <v>0</v>
      </c>
      <c r="J27" s="79"/>
    </row>
    <row r="28" ht="57" customHeight="1" spans="2:10">
      <c r="B28" s="40" t="s">
        <v>40</v>
      </c>
      <c r="C28" s="43" t="s">
        <v>32</v>
      </c>
      <c r="D28" s="46">
        <v>2790</v>
      </c>
      <c r="E28" s="46">
        <f>SUM(E29:E32)</f>
        <v>1553.28</v>
      </c>
      <c r="F28" s="11">
        <f t="shared" si="0"/>
        <v>0.556731182795699</v>
      </c>
      <c r="G28" s="48">
        <f>SUM(G29:G32)</f>
        <v>0</v>
      </c>
      <c r="H28" s="49">
        <f>SUM(H29:H32)</f>
        <v>0</v>
      </c>
      <c r="I28" s="82" t="s">
        <v>10</v>
      </c>
      <c r="J28" s="79"/>
    </row>
    <row r="29" ht="16.5" customHeight="1" spans="2:10">
      <c r="B29" s="50"/>
      <c r="C29" s="41" t="s">
        <v>41</v>
      </c>
      <c r="D29" s="51">
        <v>460</v>
      </c>
      <c r="E29" s="51">
        <v>442.8</v>
      </c>
      <c r="F29" s="52">
        <f t="shared" si="0"/>
        <v>0.962608695652174</v>
      </c>
      <c r="G29" s="53">
        <v>0</v>
      </c>
      <c r="H29" s="54">
        <v>0</v>
      </c>
      <c r="I29" s="83" t="s">
        <v>10</v>
      </c>
      <c r="J29" s="79"/>
    </row>
    <row r="30" ht="15" customHeight="1" spans="2:10">
      <c r="B30" s="50"/>
      <c r="C30" s="41" t="s">
        <v>42</v>
      </c>
      <c r="D30" s="51">
        <v>300</v>
      </c>
      <c r="E30" s="51">
        <v>241.84</v>
      </c>
      <c r="F30" s="52">
        <f t="shared" ref="F30:F33" si="1">E30/D30</f>
        <v>0.806133333333333</v>
      </c>
      <c r="G30" s="53">
        <v>0</v>
      </c>
      <c r="H30" s="54">
        <v>0</v>
      </c>
      <c r="I30" s="83" t="s">
        <v>10</v>
      </c>
      <c r="J30" s="79"/>
    </row>
    <row r="31" ht="28.5" customHeight="1" spans="2:10">
      <c r="B31" s="50"/>
      <c r="C31" s="41" t="s">
        <v>43</v>
      </c>
      <c r="D31" s="51">
        <v>1730</v>
      </c>
      <c r="E31" s="51">
        <v>868.64</v>
      </c>
      <c r="F31" s="52">
        <f t="shared" si="1"/>
        <v>0.502104046242775</v>
      </c>
      <c r="G31" s="53">
        <v>0</v>
      </c>
      <c r="H31" s="54">
        <v>0</v>
      </c>
      <c r="I31" s="83" t="s">
        <v>10</v>
      </c>
      <c r="J31" s="79"/>
    </row>
    <row r="32" ht="16.5" customHeight="1" spans="2:10">
      <c r="B32" s="55"/>
      <c r="C32" s="41" t="s">
        <v>44</v>
      </c>
      <c r="D32" s="51">
        <v>300</v>
      </c>
      <c r="E32" s="51">
        <v>0</v>
      </c>
      <c r="F32" s="52">
        <f t="shared" si="1"/>
        <v>0</v>
      </c>
      <c r="G32" s="53">
        <v>0</v>
      </c>
      <c r="H32" s="54">
        <v>0</v>
      </c>
      <c r="I32" s="83" t="s">
        <v>10</v>
      </c>
      <c r="J32" s="79"/>
    </row>
    <row r="33" ht="42.75" customHeight="1" spans="2:10">
      <c r="B33" s="40" t="s">
        <v>45</v>
      </c>
      <c r="C33" s="43" t="s">
        <v>32</v>
      </c>
      <c r="D33" s="46">
        <v>250</v>
      </c>
      <c r="E33" s="46">
        <v>116</v>
      </c>
      <c r="F33" s="11">
        <f t="shared" si="1"/>
        <v>0.464</v>
      </c>
      <c r="G33" s="46">
        <v>0</v>
      </c>
      <c r="H33" s="47">
        <v>0</v>
      </c>
      <c r="I33" s="11" t="s">
        <v>10</v>
      </c>
      <c r="J33" s="79"/>
    </row>
    <row r="34" ht="25.5" customHeight="1" spans="2:10">
      <c r="B34" s="40" t="s">
        <v>46</v>
      </c>
      <c r="C34" s="43" t="s">
        <v>47</v>
      </c>
      <c r="D34" s="46">
        <v>3000</v>
      </c>
      <c r="E34" s="46">
        <v>1330</v>
      </c>
      <c r="F34" s="11">
        <f t="shared" ref="F34:F37" si="2">E34/D34</f>
        <v>0.443333333333333</v>
      </c>
      <c r="G34" s="46">
        <v>0</v>
      </c>
      <c r="H34" s="47">
        <v>0</v>
      </c>
      <c r="I34" s="11" t="s">
        <v>10</v>
      </c>
      <c r="J34" s="79"/>
    </row>
    <row r="35" ht="31.5" customHeight="1" spans="2:10">
      <c r="B35" s="40" t="s">
        <v>48</v>
      </c>
      <c r="C35" s="43" t="s">
        <v>49</v>
      </c>
      <c r="D35" s="46">
        <v>1725</v>
      </c>
      <c r="E35" s="46">
        <v>430.5</v>
      </c>
      <c r="F35" s="11">
        <f t="shared" si="2"/>
        <v>0.249565217391304</v>
      </c>
      <c r="G35" s="46">
        <v>0</v>
      </c>
      <c r="H35" s="47">
        <v>0</v>
      </c>
      <c r="I35" s="11" t="s">
        <v>10</v>
      </c>
      <c r="J35" s="79"/>
    </row>
    <row r="36" ht="16.5" customHeight="1" spans="2:10">
      <c r="B36" s="17" t="s">
        <v>17</v>
      </c>
      <c r="C36" s="17"/>
      <c r="D36" s="56">
        <f>SUM(D22,D24:D28,D33:D35)</f>
        <v>69960</v>
      </c>
      <c r="E36" s="56">
        <f>SUM(E22,E24:E28,E33:E35)</f>
        <v>59984.36</v>
      </c>
      <c r="F36" s="19">
        <f t="shared" si="2"/>
        <v>0.857409376786735</v>
      </c>
      <c r="G36" s="56">
        <f>SUM(G22,G24:G28,G33:G35)</f>
        <v>200</v>
      </c>
      <c r="H36" s="57">
        <f>SUM(H22,H24:H28,H33:H35)</f>
        <v>0</v>
      </c>
      <c r="I36" s="19">
        <f>H36/G36</f>
        <v>0</v>
      </c>
      <c r="J36" s="79"/>
    </row>
    <row r="37" ht="16.5" customHeight="1" spans="2:11">
      <c r="B37" s="58" t="s">
        <v>17</v>
      </c>
      <c r="C37" s="58"/>
      <c r="D37" s="59">
        <f>SUM(D10,D16,D20,D36)</f>
        <v>109732</v>
      </c>
      <c r="E37" s="59">
        <f>SUM(E10,E16,E20,E36)</f>
        <v>95738.78</v>
      </c>
      <c r="F37" s="60">
        <f t="shared" si="2"/>
        <v>0.87247821966245</v>
      </c>
      <c r="G37" s="59">
        <f>SUM(G10,G16,G20,G36)</f>
        <v>29100</v>
      </c>
      <c r="H37" s="61">
        <f>SUM(H10,H16,H20,H36)</f>
        <v>24268.2</v>
      </c>
      <c r="I37" s="60">
        <f>H37/G37</f>
        <v>0.833958762886598</v>
      </c>
      <c r="J37" s="84"/>
      <c r="K37" s="71"/>
    </row>
    <row r="38" ht="51.75" customHeight="1" spans="2:10">
      <c r="B38" s="62"/>
      <c r="C38" s="63"/>
      <c r="D38" s="63"/>
      <c r="E38" s="63"/>
      <c r="F38" s="63"/>
      <c r="G38" s="63"/>
      <c r="H38" s="63"/>
      <c r="I38" s="85"/>
      <c r="J38" s="79"/>
    </row>
    <row r="39" ht="21.75" customHeight="1" spans="2:10">
      <c r="B39" s="64" t="s">
        <v>50</v>
      </c>
      <c r="C39" s="64"/>
      <c r="D39" s="64"/>
      <c r="E39" s="64"/>
      <c r="F39" s="64"/>
      <c r="G39" s="65"/>
      <c r="H39" s="65"/>
      <c r="I39" s="65"/>
      <c r="J39" s="86"/>
    </row>
    <row r="40" ht="52.5" customHeight="1" spans="2:11">
      <c r="B40" s="64"/>
      <c r="C40" s="64"/>
      <c r="D40" s="64"/>
      <c r="E40" s="64"/>
      <c r="F40" s="64"/>
      <c r="G40" s="65"/>
      <c r="H40" s="65"/>
      <c r="I40" s="65"/>
      <c r="K40" s="71"/>
    </row>
    <row r="41" ht="69" customHeight="1" spans="2:9">
      <c r="B41" s="40" t="s">
        <v>51</v>
      </c>
      <c r="C41" s="43" t="s">
        <v>52</v>
      </c>
      <c r="D41" s="66">
        <v>13000</v>
      </c>
      <c r="E41" s="66">
        <v>23138.56</v>
      </c>
      <c r="F41" s="11">
        <f>E41/D41</f>
        <v>1.77988923076923</v>
      </c>
      <c r="G41" s="67"/>
      <c r="H41" s="67"/>
      <c r="I41" s="67"/>
    </row>
    <row r="42" ht="72.95" customHeight="1" spans="2:10">
      <c r="B42" s="40" t="s">
        <v>53</v>
      </c>
      <c r="C42" s="68" t="s">
        <v>54</v>
      </c>
      <c r="D42" s="31">
        <v>20400</v>
      </c>
      <c r="E42" s="31">
        <v>20400</v>
      </c>
      <c r="F42" s="11">
        <f t="shared" ref="F42:F44" si="3">E42/D42</f>
        <v>1</v>
      </c>
      <c r="G42" s="67"/>
      <c r="H42" s="67"/>
      <c r="I42" s="67"/>
      <c r="J42" s="87"/>
    </row>
    <row r="43" ht="71.25" customHeight="1" spans="2:9">
      <c r="B43" s="40" t="s">
        <v>55</v>
      </c>
      <c r="C43" s="43" t="s">
        <v>56</v>
      </c>
      <c r="D43" s="31">
        <v>10000</v>
      </c>
      <c r="E43" s="31">
        <v>15500</v>
      </c>
      <c r="F43" s="11">
        <f t="shared" si="3"/>
        <v>1.55</v>
      </c>
      <c r="G43" s="67"/>
      <c r="H43" s="67"/>
      <c r="I43" s="67"/>
    </row>
    <row r="44" ht="15.6" spans="2:10">
      <c r="B44" s="58" t="s">
        <v>17</v>
      </c>
      <c r="C44" s="58"/>
      <c r="D44" s="69">
        <f>SUM(D41:D43)</f>
        <v>43400</v>
      </c>
      <c r="E44" s="69">
        <f>SUM(E41:E43)</f>
        <v>59038.56</v>
      </c>
      <c r="F44" s="60">
        <f t="shared" si="3"/>
        <v>1.36033548387097</v>
      </c>
      <c r="G44" s="70"/>
      <c r="H44" s="70"/>
      <c r="I44" s="70"/>
      <c r="J44" s="88"/>
    </row>
    <row r="46" spans="4:9">
      <c r="D46" s="67"/>
      <c r="E46" s="67"/>
      <c r="F46" s="67"/>
      <c r="G46" s="67"/>
      <c r="H46" s="67"/>
      <c r="I46" s="67"/>
    </row>
    <row r="47" spans="4:6">
      <c r="D47" s="71"/>
      <c r="E47" s="71"/>
      <c r="F47" s="72"/>
    </row>
    <row r="48" spans="5:5">
      <c r="E48" s="71"/>
    </row>
    <row r="50" spans="5:5">
      <c r="E50" s="71"/>
    </row>
    <row r="135" spans="21:21">
      <c r="U135">
        <v>3000</v>
      </c>
    </row>
  </sheetData>
  <mergeCells count="29">
    <mergeCell ref="B1:I1"/>
    <mergeCell ref="D2:I2"/>
    <mergeCell ref="D3:E3"/>
    <mergeCell ref="G3:H3"/>
    <mergeCell ref="B4:I4"/>
    <mergeCell ref="B5:I5"/>
    <mergeCell ref="B10:C10"/>
    <mergeCell ref="B11:I11"/>
    <mergeCell ref="B16:C16"/>
    <mergeCell ref="B17:I17"/>
    <mergeCell ref="B20:C20"/>
    <mergeCell ref="B21:I21"/>
    <mergeCell ref="B23:I23"/>
    <mergeCell ref="B36:C36"/>
    <mergeCell ref="B37:C37"/>
    <mergeCell ref="B38:H38"/>
    <mergeCell ref="B44:C44"/>
    <mergeCell ref="B2:B3"/>
    <mergeCell ref="B12:B13"/>
    <mergeCell ref="B29:B32"/>
    <mergeCell ref="C2:C3"/>
    <mergeCell ref="C12:C13"/>
    <mergeCell ref="D12:D13"/>
    <mergeCell ref="E12:E13"/>
    <mergeCell ref="F12:F13"/>
    <mergeCell ref="G12:G13"/>
    <mergeCell ref="H12:H13"/>
    <mergeCell ref="I12:I13"/>
    <mergeCell ref="B39:F40"/>
  </mergeCells>
  <pageMargins left="0.7" right="0.7" top="0.75" bottom="0.75" header="0.3" footer="0.3"/>
  <pageSetup paperSize="9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7" sqref="C17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Arkusz1</vt:lpstr>
      <vt:lpstr>Arkusz3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Jadwiga Dziubała</dc:creator>
  <cp:lastModifiedBy>WPS_1704709399</cp:lastModifiedBy>
  <dcterms:created xsi:type="dcterms:W3CDTF">2018-10-11T15:00:00Z</dcterms:created>
  <cp:lastPrinted>2025-03-10T13:22:00Z</cp:lastPrinted>
  <dcterms:modified xsi:type="dcterms:W3CDTF">2026-03-08T09:31:20Z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27880D38B0BA46CBBAF57858C06A2DB0_13</vt:lpwstr>
  </property>
  <property fmtid="{D5CDD505-2E9C-101B-9397-08002B2CF9AE}" pid="3" name="KSOProductBuildVer">
    <vt:lpwstr>1045-12.2.0.23196</vt:lpwstr>
  </property>
</Properties>
</file>